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NARS truth functions" sheetId="1" r:id="rId1"/>
  </sheets>
  <definedNames>
    <definedName name="_xlnm.Print_Area" localSheetId="0">'NARS truth functions'!$B$13:$S$34</definedName>
  </definedNames>
  <calcPr fullCalcOnLoad="1"/>
</workbook>
</file>

<file path=xl/sharedStrings.xml><?xml version="1.0" encoding="utf-8"?>
<sst xmlns="http://schemas.openxmlformats.org/spreadsheetml/2006/main" count="58" uniqueCount="53">
  <si>
    <t>w+</t>
  </si>
  <si>
    <t>w</t>
  </si>
  <si>
    <t>f</t>
  </si>
  <si>
    <t>DERIVED</t>
  </si>
  <si>
    <t>GIVEN</t>
  </si>
  <si>
    <t>l</t>
  </si>
  <si>
    <t>c</t>
  </si>
  <si>
    <t>u</t>
  </si>
  <si>
    <t>deduction</t>
  </si>
  <si>
    <t>induction</t>
  </si>
  <si>
    <t>abduction</t>
  </si>
  <si>
    <t>exemplification</t>
  </si>
  <si>
    <t>conversion</t>
  </si>
  <si>
    <t>revision</t>
  </si>
  <si>
    <t>f1</t>
  </si>
  <si>
    <t>c1</t>
  </si>
  <si>
    <t>f2</t>
  </si>
  <si>
    <t>c2</t>
  </si>
  <si>
    <t>J1:</t>
  </si>
  <si>
    <t>J2:</t>
  </si>
  <si>
    <t>J0:</t>
  </si>
  <si>
    <t>f0</t>
  </si>
  <si>
    <t>c0</t>
  </si>
  <si>
    <t>comparison</t>
  </si>
  <si>
    <t>analogy</t>
  </si>
  <si>
    <t>union</t>
  </si>
  <si>
    <t>intersection</t>
  </si>
  <si>
    <t>difference</t>
  </si>
  <si>
    <t>negation</t>
  </si>
  <si>
    <t>contraposition</t>
  </si>
  <si>
    <t>PREMISES</t>
  </si>
  <si>
    <t>PREMISE</t>
  </si>
  <si>
    <t>CONCLUSION</t>
  </si>
  <si>
    <t>resemblance</t>
  </si>
  <si>
    <t>(amount of positive evidence) w+:</t>
  </si>
  <si>
    <t>(amount of negative evidence) w-:</t>
  </si>
  <si>
    <t>(amount of total evidence) w:</t>
  </si>
  <si>
    <t>(frequency) f:</t>
  </si>
  <si>
    <t>(confidence) c:</t>
  </si>
  <si>
    <t>(ignorance) i:</t>
  </si>
  <si>
    <t>(lower frequency) l:</t>
  </si>
  <si>
    <t>(upper frequency) u:</t>
  </si>
  <si>
    <t>(expectation) e:</t>
  </si>
  <si>
    <t>T1</t>
  </si>
  <si>
    <t>T2</t>
  </si>
  <si>
    <t>T3</t>
  </si>
  <si>
    <r>
      <t>T1</t>
    </r>
    <r>
      <rPr>
        <sz val="10"/>
        <rFont val="Arial"/>
        <family val="0"/>
      </rPr>
      <t>: relations among measurements</t>
    </r>
  </si>
  <si>
    <r>
      <t>T3</t>
    </r>
    <r>
      <rPr>
        <sz val="10"/>
        <rFont val="Arial"/>
        <family val="0"/>
      </rPr>
      <t>: functions in two-premise rules</t>
    </r>
  </si>
  <si>
    <r>
      <t>T2</t>
    </r>
    <r>
      <rPr>
        <sz val="10"/>
        <rFont val="Arial"/>
        <family val="0"/>
      </rPr>
      <t>: functions in one-premise rules</t>
    </r>
  </si>
  <si>
    <r>
      <t>input values</t>
    </r>
    <r>
      <rPr>
        <sz val="10"/>
        <rFont val="Arial"/>
        <family val="0"/>
      </rPr>
      <t>: editable</t>
    </r>
  </si>
  <si>
    <r>
      <t>system parameters</t>
    </r>
    <r>
      <rPr>
        <sz val="10"/>
        <rFont val="Arial"/>
        <family val="0"/>
      </rPr>
      <t>: editable</t>
    </r>
  </si>
  <si>
    <r>
      <t>output values</t>
    </r>
    <r>
      <rPr>
        <sz val="10"/>
        <rFont val="Arial"/>
        <family val="0"/>
      </rPr>
      <t>: non-editable</t>
    </r>
  </si>
  <si>
    <t>(near-future horizon) 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</si>
</sst>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Fill="1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Border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2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9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2.8515625" style="0" customWidth="1"/>
    <col min="3" max="3" width="31.57421875" style="0" customWidth="1"/>
    <col min="4" max="4" width="2.28125" style="0" customWidth="1"/>
    <col min="5" max="5" width="6.421875" style="0" customWidth="1"/>
    <col min="6" max="6" width="2.8515625" style="0" customWidth="1"/>
    <col min="7" max="7" width="8.00390625" style="0" customWidth="1"/>
    <col min="8" max="8" width="2.57421875" style="0" customWidth="1"/>
    <col min="9" max="9" width="6.57421875" style="0" customWidth="1"/>
    <col min="10" max="10" width="2.421875" style="0" customWidth="1"/>
    <col min="11" max="11" width="4.28125" style="0" customWidth="1"/>
    <col min="12" max="12" width="3.00390625" style="0" customWidth="1"/>
    <col min="13" max="13" width="13.57421875" style="33" customWidth="1"/>
    <col min="14" max="14" width="16.57421875" style="0" customWidth="1"/>
    <col min="15" max="15" width="2.7109375" style="0" customWidth="1"/>
    <col min="16" max="16" width="4.7109375" style="0" customWidth="1"/>
    <col min="17" max="17" width="5.00390625" style="0" customWidth="1"/>
    <col min="18" max="18" width="2.7109375" style="0" customWidth="1"/>
  </cols>
  <sheetData>
    <row r="2" spans="3:18" ht="12.75">
      <c r="C2" s="38" t="s">
        <v>46</v>
      </c>
      <c r="L2" s="40" t="s">
        <v>44</v>
      </c>
      <c r="M2" s="34"/>
      <c r="N2" s="4"/>
      <c r="O2" s="4"/>
      <c r="P2" s="4"/>
      <c r="Q2" s="4"/>
      <c r="R2" s="5"/>
    </row>
    <row r="3" spans="3:18" ht="12.75">
      <c r="C3" s="39" t="s">
        <v>48</v>
      </c>
      <c r="L3" s="6"/>
      <c r="M3" s="2" t="s">
        <v>31</v>
      </c>
      <c r="N3" s="2" t="s">
        <v>20</v>
      </c>
      <c r="O3" s="2"/>
      <c r="P3" s="2" t="s">
        <v>21</v>
      </c>
      <c r="Q3" s="2" t="s">
        <v>22</v>
      </c>
      <c r="R3" s="7"/>
    </row>
    <row r="4" spans="3:18" ht="12.75">
      <c r="C4" s="42" t="s">
        <v>47</v>
      </c>
      <c r="L4" s="6"/>
      <c r="M4" s="2"/>
      <c r="N4" s="1"/>
      <c r="O4" s="1"/>
      <c r="P4" s="17">
        <v>0.6</v>
      </c>
      <c r="Q4" s="17">
        <v>0.9</v>
      </c>
      <c r="R4" s="7"/>
    </row>
    <row r="5" spans="12:18" ht="12.75">
      <c r="L5" s="6"/>
      <c r="M5" s="32"/>
      <c r="N5" s="1"/>
      <c r="O5" s="1"/>
      <c r="P5" s="1"/>
      <c r="Q5" s="1"/>
      <c r="R5" s="7"/>
    </row>
    <row r="6" spans="3:18" ht="12.75">
      <c r="C6" s="43" t="s">
        <v>49</v>
      </c>
      <c r="L6" s="6"/>
      <c r="M6" s="14"/>
      <c r="N6" s="1"/>
      <c r="O6" s="1"/>
      <c r="P6" s="1"/>
      <c r="Q6" s="1"/>
      <c r="R6" s="7"/>
    </row>
    <row r="7" spans="3:18" ht="12.75">
      <c r="C7" s="44" t="s">
        <v>50</v>
      </c>
      <c r="L7" s="6"/>
      <c r="M7" s="2" t="s">
        <v>32</v>
      </c>
      <c r="N7" s="2"/>
      <c r="O7" s="2"/>
      <c r="P7" s="2" t="s">
        <v>2</v>
      </c>
      <c r="Q7" s="2" t="s">
        <v>6</v>
      </c>
      <c r="R7" s="7"/>
    </row>
    <row r="8" spans="3:18" ht="12.75">
      <c r="C8" s="45" t="s">
        <v>51</v>
      </c>
      <c r="L8" s="6"/>
      <c r="M8" s="2"/>
      <c r="N8" s="2" t="s">
        <v>12</v>
      </c>
      <c r="O8" s="2"/>
      <c r="P8" s="19">
        <v>1</v>
      </c>
      <c r="Q8" s="19">
        <f>P4*Q4/(P4*Q4+C11)</f>
        <v>0.35064935064935066</v>
      </c>
      <c r="R8" s="7"/>
    </row>
    <row r="9" spans="12:18" ht="12.75">
      <c r="L9" s="6"/>
      <c r="M9" s="35"/>
      <c r="N9" s="2" t="s">
        <v>28</v>
      </c>
      <c r="O9" s="1"/>
      <c r="P9" s="18">
        <f>1-P4</f>
        <v>0.4</v>
      </c>
      <c r="Q9" s="18">
        <f>Q4</f>
        <v>0.9</v>
      </c>
      <c r="R9" s="7"/>
    </row>
    <row r="10" spans="3:18" ht="12.75">
      <c r="C10" s="15" t="s">
        <v>52</v>
      </c>
      <c r="L10" s="6"/>
      <c r="M10" s="35"/>
      <c r="N10" s="2" t="s">
        <v>29</v>
      </c>
      <c r="O10" s="1"/>
      <c r="P10" s="18">
        <v>0</v>
      </c>
      <c r="Q10" s="18">
        <f>(1-P4)*Q4/((1-P4)*Q4+C11)</f>
        <v>0.2647058823529412</v>
      </c>
      <c r="R10" s="7"/>
    </row>
    <row r="11" spans="3:18" ht="12.75">
      <c r="C11" s="21">
        <v>1</v>
      </c>
      <c r="L11" s="9"/>
      <c r="M11" s="36"/>
      <c r="N11" s="10"/>
      <c r="O11" s="10"/>
      <c r="P11" s="10"/>
      <c r="Q11" s="10"/>
      <c r="R11" s="11"/>
    </row>
    <row r="14" spans="2:18" ht="12.75">
      <c r="B14" s="37" t="s">
        <v>43</v>
      </c>
      <c r="C14" s="4"/>
      <c r="D14" s="4"/>
      <c r="E14" s="4"/>
      <c r="F14" s="4"/>
      <c r="G14" s="4"/>
      <c r="H14" s="4"/>
      <c r="I14" s="4"/>
      <c r="J14" s="5"/>
      <c r="K14" s="1"/>
      <c r="L14" s="41" t="s">
        <v>45</v>
      </c>
      <c r="M14" s="34"/>
      <c r="N14" s="4"/>
      <c r="O14" s="4"/>
      <c r="P14" s="4"/>
      <c r="Q14" s="4"/>
      <c r="R14" s="5"/>
    </row>
    <row r="15" spans="2:18" ht="12.75">
      <c r="B15" s="6"/>
      <c r="C15" s="2" t="s">
        <v>4</v>
      </c>
      <c r="D15" s="3"/>
      <c r="E15" s="15" t="s">
        <v>0</v>
      </c>
      <c r="F15" s="1"/>
      <c r="G15" s="15" t="s">
        <v>2</v>
      </c>
      <c r="H15" s="1"/>
      <c r="I15" s="15" t="s">
        <v>5</v>
      </c>
      <c r="J15" s="7"/>
      <c r="K15" s="1"/>
      <c r="L15" s="6"/>
      <c r="M15" s="2" t="s">
        <v>30</v>
      </c>
      <c r="N15" s="2" t="s">
        <v>18</v>
      </c>
      <c r="O15" s="2"/>
      <c r="P15" s="2" t="s">
        <v>14</v>
      </c>
      <c r="Q15" s="2" t="s">
        <v>15</v>
      </c>
      <c r="R15" s="7"/>
    </row>
    <row r="16" spans="2:18" ht="12.75">
      <c r="B16" s="6"/>
      <c r="C16" s="33"/>
      <c r="D16" s="1"/>
      <c r="E16" s="22">
        <v>2</v>
      </c>
      <c r="F16" s="13"/>
      <c r="G16" s="22">
        <v>1</v>
      </c>
      <c r="H16" s="13"/>
      <c r="I16" s="28">
        <v>0.5</v>
      </c>
      <c r="J16" s="7"/>
      <c r="K16" s="1"/>
      <c r="L16" s="6"/>
      <c r="M16" s="2"/>
      <c r="N16" s="1"/>
      <c r="O16" s="1"/>
      <c r="P16" s="17">
        <v>0.9</v>
      </c>
      <c r="Q16" s="17">
        <v>0.9</v>
      </c>
      <c r="R16" s="7"/>
    </row>
    <row r="17" spans="2:18" ht="12.75">
      <c r="B17" s="6"/>
      <c r="C17" s="33"/>
      <c r="D17" s="1"/>
      <c r="E17" s="23" t="s">
        <v>1</v>
      </c>
      <c r="F17" s="1"/>
      <c r="G17" s="23" t="s">
        <v>6</v>
      </c>
      <c r="H17" s="1"/>
      <c r="I17" s="23" t="s">
        <v>7</v>
      </c>
      <c r="J17" s="8"/>
      <c r="K17" s="16"/>
      <c r="L17" s="6"/>
      <c r="M17" s="32"/>
      <c r="N17" s="2" t="s">
        <v>19</v>
      </c>
      <c r="O17" s="2"/>
      <c r="P17" s="2" t="s">
        <v>16</v>
      </c>
      <c r="Q17" s="2" t="s">
        <v>17</v>
      </c>
      <c r="R17" s="7"/>
    </row>
    <row r="18" spans="2:18" ht="12.75">
      <c r="B18" s="6"/>
      <c r="C18" s="2"/>
      <c r="D18" s="3"/>
      <c r="E18" s="22">
        <v>3</v>
      </c>
      <c r="F18" s="13"/>
      <c r="G18" s="28">
        <v>0.99</v>
      </c>
      <c r="H18" s="13"/>
      <c r="I18" s="22">
        <v>1</v>
      </c>
      <c r="J18" s="7"/>
      <c r="K18" s="1"/>
      <c r="L18" s="6"/>
      <c r="N18" s="12"/>
      <c r="O18" s="12"/>
      <c r="P18" s="20">
        <v>0.8</v>
      </c>
      <c r="Q18" s="20">
        <v>0.9</v>
      </c>
      <c r="R18" s="7"/>
    </row>
    <row r="19" spans="2:18" ht="12.75">
      <c r="B19" s="6"/>
      <c r="C19" s="2"/>
      <c r="D19" s="3"/>
      <c r="E19" s="24"/>
      <c r="F19" s="13"/>
      <c r="G19" s="29"/>
      <c r="H19" s="13"/>
      <c r="I19" s="25"/>
      <c r="J19" s="7"/>
      <c r="K19" s="1"/>
      <c r="L19" s="6"/>
      <c r="N19" s="12"/>
      <c r="O19" s="12"/>
      <c r="P19" s="14"/>
      <c r="Q19" s="14"/>
      <c r="R19" s="7"/>
    </row>
    <row r="20" spans="2:18" ht="12.75">
      <c r="B20" s="6"/>
      <c r="C20" s="2" t="s">
        <v>3</v>
      </c>
      <c r="D20" s="3"/>
      <c r="E20" s="25"/>
      <c r="F20" s="1"/>
      <c r="G20" s="30"/>
      <c r="H20" s="1"/>
      <c r="I20" s="31"/>
      <c r="J20" s="7"/>
      <c r="K20" s="1"/>
      <c r="L20" s="6"/>
      <c r="M20" s="2" t="s">
        <v>32</v>
      </c>
      <c r="N20" s="2"/>
      <c r="O20" s="2"/>
      <c r="P20" s="2" t="s">
        <v>2</v>
      </c>
      <c r="Q20" s="2" t="s">
        <v>6</v>
      </c>
      <c r="R20" s="7"/>
    </row>
    <row r="21" spans="2:18" ht="12.75">
      <c r="B21" s="6"/>
      <c r="C21" s="2" t="s">
        <v>34</v>
      </c>
      <c r="D21" s="2"/>
      <c r="E21" s="26">
        <f>E16</f>
        <v>2</v>
      </c>
      <c r="F21" s="18"/>
      <c r="G21" s="26">
        <f>C11*G16*G18/(1-G18)</f>
        <v>98.99999999999991</v>
      </c>
      <c r="H21" s="18"/>
      <c r="I21" s="26">
        <f>C11*I16/(I18-I16)</f>
        <v>1</v>
      </c>
      <c r="J21" s="7"/>
      <c r="K21" s="1"/>
      <c r="L21" s="6"/>
      <c r="M21" s="2"/>
      <c r="N21" s="2" t="s">
        <v>13</v>
      </c>
      <c r="O21" s="2"/>
      <c r="P21" s="19">
        <f>(P16*Q16*(1-Q18)+P18*Q18*(1-Q16))/(Q16*(1-Q18)+Q18*(1-Q16))</f>
        <v>0.85</v>
      </c>
      <c r="Q21" s="19">
        <f>(Q16*(1-Q18)+Q18*(1-Q16))/(Q16*(1-Q18)+Q18*(1-Q16)+(1-Q16)*(1-Q18))</f>
        <v>0.9473684210526316</v>
      </c>
      <c r="R21" s="7"/>
    </row>
    <row r="22" spans="2:18" ht="12.75">
      <c r="B22" s="6"/>
      <c r="C22" s="2" t="s">
        <v>35</v>
      </c>
      <c r="D22" s="2"/>
      <c r="E22" s="26">
        <f>E18-E16</f>
        <v>1</v>
      </c>
      <c r="F22" s="18"/>
      <c r="G22" s="26">
        <f>G23-G21</f>
        <v>0</v>
      </c>
      <c r="H22" s="18"/>
      <c r="I22" s="26">
        <f>I23-I21</f>
        <v>0</v>
      </c>
      <c r="J22" s="7"/>
      <c r="K22" s="1"/>
      <c r="L22" s="6"/>
      <c r="M22" s="2"/>
      <c r="N22" s="2" t="s">
        <v>8</v>
      </c>
      <c r="O22" s="2"/>
      <c r="P22" s="19">
        <f>P16*P18</f>
        <v>0.7200000000000001</v>
      </c>
      <c r="Q22" s="19">
        <f>P16*Q16*P18*Q18</f>
        <v>0.5832000000000002</v>
      </c>
      <c r="R22" s="7"/>
    </row>
    <row r="23" spans="2:18" ht="12.75">
      <c r="B23" s="6"/>
      <c r="C23" s="2" t="s">
        <v>36</v>
      </c>
      <c r="D23" s="2"/>
      <c r="E23" s="26">
        <f>E18</f>
        <v>3</v>
      </c>
      <c r="F23" s="18"/>
      <c r="G23" s="26">
        <f>C11*G18/(1-G18)</f>
        <v>98.99999999999991</v>
      </c>
      <c r="H23" s="18"/>
      <c r="I23" s="26">
        <f>C11*(1-(I18-I16))/(I18-I16)</f>
        <v>1</v>
      </c>
      <c r="J23" s="7"/>
      <c r="K23" s="1"/>
      <c r="L23" s="6"/>
      <c r="M23" s="2"/>
      <c r="N23" s="2" t="s">
        <v>10</v>
      </c>
      <c r="O23" s="2"/>
      <c r="P23" s="19">
        <f>P18</f>
        <v>0.8</v>
      </c>
      <c r="Q23" s="19">
        <f>P16*Q16*Q18/(P16*Q16*Q18+C11)</f>
        <v>0.42163100057836905</v>
      </c>
      <c r="R23" s="7"/>
    </row>
    <row r="24" spans="2:18" ht="12.75">
      <c r="B24" s="6"/>
      <c r="C24" s="2"/>
      <c r="D24" s="2"/>
      <c r="E24" s="26"/>
      <c r="F24" s="18"/>
      <c r="G24" s="26"/>
      <c r="H24" s="18"/>
      <c r="I24" s="26"/>
      <c r="J24" s="7"/>
      <c r="K24" s="1"/>
      <c r="L24" s="6"/>
      <c r="M24" s="2"/>
      <c r="N24" s="2" t="s">
        <v>9</v>
      </c>
      <c r="O24" s="2"/>
      <c r="P24" s="19">
        <f>P16</f>
        <v>0.9</v>
      </c>
      <c r="Q24" s="19">
        <f>Q16*P18*Q18/(Q16*P18*Q18+C11)</f>
        <v>0.3932038834951457</v>
      </c>
      <c r="R24" s="7"/>
    </row>
    <row r="25" spans="2:18" ht="12.75">
      <c r="B25" s="6"/>
      <c r="C25" s="2" t="s">
        <v>37</v>
      </c>
      <c r="D25" s="2"/>
      <c r="E25" s="26">
        <f>E16/E18</f>
        <v>0.6666666666666666</v>
      </c>
      <c r="F25" s="18"/>
      <c r="G25" s="26">
        <f>G16</f>
        <v>1</v>
      </c>
      <c r="H25" s="18"/>
      <c r="I25" s="26">
        <f>I16/(1-(I18-I16))</f>
        <v>1</v>
      </c>
      <c r="J25" s="7"/>
      <c r="K25" s="1"/>
      <c r="L25" s="6"/>
      <c r="M25" s="2"/>
      <c r="N25" s="2" t="s">
        <v>11</v>
      </c>
      <c r="O25" s="2"/>
      <c r="P25" s="19">
        <v>1</v>
      </c>
      <c r="Q25" s="19">
        <f>P16*Q16*P18*Q18/(P16*Q16*P18*Q18+C11)</f>
        <v>0.36836786255684695</v>
      </c>
      <c r="R25" s="7"/>
    </row>
    <row r="26" spans="2:18" ht="12.75">
      <c r="B26" s="6"/>
      <c r="C26" s="2" t="s">
        <v>38</v>
      </c>
      <c r="D26" s="2"/>
      <c r="E26" s="26">
        <f>E18/(E18+C11)</f>
        <v>0.75</v>
      </c>
      <c r="F26" s="18"/>
      <c r="G26" s="26">
        <f>G18</f>
        <v>0.99</v>
      </c>
      <c r="H26" s="18"/>
      <c r="I26" s="26">
        <f>1-(I18-I16)</f>
        <v>0.5</v>
      </c>
      <c r="J26" s="7"/>
      <c r="K26" s="1"/>
      <c r="L26" s="6"/>
      <c r="M26" s="35"/>
      <c r="N26" s="2" t="s">
        <v>23</v>
      </c>
      <c r="O26" s="1"/>
      <c r="P26" s="18">
        <f>P16*P18/(P16+P18-P16*P18)</f>
        <v>0.7346938775510204</v>
      </c>
      <c r="Q26" s="18">
        <f>Q16*Q18*(P16+P18-P16*P18)/(Q16*Q18*(P16+P18-P16*P18)+C11)</f>
        <v>0.4425242501951166</v>
      </c>
      <c r="R26" s="7"/>
    </row>
    <row r="27" spans="2:18" ht="12.75">
      <c r="B27" s="6"/>
      <c r="C27" s="2" t="s">
        <v>39</v>
      </c>
      <c r="D27" s="2"/>
      <c r="E27" s="26">
        <f>1-E26</f>
        <v>0.25</v>
      </c>
      <c r="F27" s="18"/>
      <c r="G27" s="26">
        <f>1-G18</f>
        <v>0.010000000000000009</v>
      </c>
      <c r="H27" s="18"/>
      <c r="I27" s="26">
        <f>1-I26</f>
        <v>0.5</v>
      </c>
      <c r="J27" s="7"/>
      <c r="K27" s="1"/>
      <c r="L27" s="6"/>
      <c r="M27" s="2"/>
      <c r="N27" s="2" t="s">
        <v>24</v>
      </c>
      <c r="O27" s="2"/>
      <c r="P27" s="19">
        <f>P16*P18</f>
        <v>0.7200000000000001</v>
      </c>
      <c r="Q27" s="19">
        <f>Q16*P18*P18*Q18*Q18</f>
        <v>0.4665600000000001</v>
      </c>
      <c r="R27" s="7"/>
    </row>
    <row r="28" spans="2:18" ht="12.75">
      <c r="B28" s="6"/>
      <c r="C28" s="1"/>
      <c r="D28" s="1"/>
      <c r="E28" s="26"/>
      <c r="F28" s="18"/>
      <c r="G28" s="26"/>
      <c r="H28" s="18"/>
      <c r="I28" s="26"/>
      <c r="J28" s="7"/>
      <c r="K28" s="1"/>
      <c r="L28" s="6"/>
      <c r="M28" s="2"/>
      <c r="N28" s="2" t="s">
        <v>33</v>
      </c>
      <c r="O28" s="2"/>
      <c r="P28" s="19">
        <f>P16*P18</f>
        <v>0.7200000000000001</v>
      </c>
      <c r="Q28" s="19">
        <f>Q16*Q18*(P16+P18-P16*P18)</f>
        <v>0.7938000000000002</v>
      </c>
      <c r="R28" s="7"/>
    </row>
    <row r="29" spans="2:18" ht="12.75">
      <c r="B29" s="6"/>
      <c r="C29" s="2" t="s">
        <v>40</v>
      </c>
      <c r="D29" s="2"/>
      <c r="E29" s="26">
        <f>E16/(E18+C11)</f>
        <v>0.5</v>
      </c>
      <c r="F29" s="18"/>
      <c r="G29" s="26">
        <f>G16*G18</f>
        <v>0.99</v>
      </c>
      <c r="H29" s="18"/>
      <c r="I29" s="26">
        <f>I16</f>
        <v>0.5</v>
      </c>
      <c r="J29" s="7"/>
      <c r="K29" s="1"/>
      <c r="L29" s="6"/>
      <c r="M29" s="2"/>
      <c r="N29" s="2" t="s">
        <v>26</v>
      </c>
      <c r="O29" s="2"/>
      <c r="P29" s="19">
        <f>P16*P18</f>
        <v>0.7200000000000001</v>
      </c>
      <c r="Q29" s="19">
        <f>(1-P16)*Q16+(1-P18)*Q18-(1-P16)*Q16*(1-P18)*Q18+P16*P18*Q16*Q18</f>
        <v>0.8370000000000002</v>
      </c>
      <c r="R29" s="7"/>
    </row>
    <row r="30" spans="2:18" ht="12.75">
      <c r="B30" s="6"/>
      <c r="C30" s="2" t="s">
        <v>41</v>
      </c>
      <c r="D30" s="2"/>
      <c r="E30" s="26">
        <f>(E16+C11)/(E18+C11)</f>
        <v>0.75</v>
      </c>
      <c r="F30" s="18"/>
      <c r="G30" s="26">
        <f>1-G18*(1-G16)</f>
        <v>1</v>
      </c>
      <c r="H30" s="18"/>
      <c r="I30" s="26">
        <f>I18</f>
        <v>1</v>
      </c>
      <c r="J30" s="7"/>
      <c r="K30" s="1"/>
      <c r="L30" s="6"/>
      <c r="M30" s="2"/>
      <c r="N30" s="2" t="s">
        <v>25</v>
      </c>
      <c r="O30" s="2"/>
      <c r="P30" s="19">
        <f>P16+P18-P16*P18</f>
        <v>0.9800000000000001</v>
      </c>
      <c r="Q30" s="19">
        <f>P16*Q16+P18*Q18-P16*Q16*P18*Q18+(1-P16)*(1-P18)*Q16*Q18</f>
        <v>0.9630000000000001</v>
      </c>
      <c r="R30" s="7"/>
    </row>
    <row r="31" spans="2:18" ht="12.75">
      <c r="B31" s="6"/>
      <c r="C31" s="1"/>
      <c r="D31" s="1"/>
      <c r="E31" s="26"/>
      <c r="F31" s="18"/>
      <c r="G31" s="26"/>
      <c r="H31" s="18"/>
      <c r="I31" s="26"/>
      <c r="J31" s="7"/>
      <c r="K31" s="1"/>
      <c r="L31" s="6"/>
      <c r="M31" s="2"/>
      <c r="N31" s="2" t="s">
        <v>27</v>
      </c>
      <c r="O31" s="2"/>
      <c r="P31" s="19">
        <f>P16*(1-P18)</f>
        <v>0.17999999999999997</v>
      </c>
      <c r="Q31" s="19">
        <f>(1-P16)*Q16+P18*Q18-(1-P16)*Q16*P18*Q18+P16*(1-P18)*Q16*Q18</f>
        <v>0.891</v>
      </c>
      <c r="R31" s="7"/>
    </row>
    <row r="32" spans="2:18" ht="12.75">
      <c r="B32" s="6"/>
      <c r="C32" s="2" t="s">
        <v>42</v>
      </c>
      <c r="D32" s="2"/>
      <c r="E32" s="27">
        <f>(E16+C11/2)/(E18+C11)</f>
        <v>0.625</v>
      </c>
      <c r="F32" s="18"/>
      <c r="G32" s="27">
        <f>G18*(G16-0.5)+0.5</f>
        <v>0.995</v>
      </c>
      <c r="H32" s="18"/>
      <c r="I32" s="27">
        <f>(I16+I18)/2</f>
        <v>0.75</v>
      </c>
      <c r="J32" s="7"/>
      <c r="K32" s="1"/>
      <c r="L32" s="6"/>
      <c r="M32" s="2"/>
      <c r="N32" s="2"/>
      <c r="O32" s="2"/>
      <c r="P32" s="19"/>
      <c r="Q32" s="19"/>
      <c r="R32" s="7"/>
    </row>
    <row r="33" spans="2:18" ht="12.75">
      <c r="B33" s="9"/>
      <c r="C33" s="10"/>
      <c r="D33" s="10"/>
      <c r="E33" s="10"/>
      <c r="F33" s="10"/>
      <c r="G33" s="10"/>
      <c r="H33" s="10"/>
      <c r="I33" s="10"/>
      <c r="J33" s="11"/>
      <c r="K33" s="1"/>
      <c r="L33" s="9"/>
      <c r="M33" s="36"/>
      <c r="N33" s="10"/>
      <c r="O33" s="10"/>
      <c r="P33" s="10"/>
      <c r="Q33" s="10"/>
      <c r="R33" s="11"/>
    </row>
    <row r="34" spans="2:18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35"/>
      <c r="N34" s="1"/>
      <c r="O34" s="1"/>
      <c r="P34" s="1"/>
      <c r="Q34" s="1"/>
      <c r="R34" s="1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Pei Wang</cp:lastModifiedBy>
  <dcterms:created xsi:type="dcterms:W3CDTF">1996-10-14T23:33:28Z</dcterms:created>
  <dcterms:modified xsi:type="dcterms:W3CDTF">2007-06-25T14:44:03Z</dcterms:modified>
  <cp:category/>
  <cp:version/>
  <cp:contentType/>
  <cp:contentStatus/>
</cp:coreProperties>
</file>